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11640" activeTab="0"/>
  </bookViews>
  <sheets>
    <sheet name="первое полугодие 2020г." sheetId="1" r:id="rId1"/>
  </sheets>
  <definedNames>
    <definedName name="_xlnm.Print_Area" localSheetId="0">'первое полугодие 2020г.'!$A$1:$H$82</definedName>
  </definedNames>
  <calcPr fullCalcOnLoad="1"/>
</workbook>
</file>

<file path=xl/sharedStrings.xml><?xml version="1.0" encoding="utf-8"?>
<sst xmlns="http://schemas.openxmlformats.org/spreadsheetml/2006/main" count="148" uniqueCount="148">
  <si>
    <t>Функционирование высшего должностного лица субъекта Российской Федерации и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</si>
  <si>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</si>
  <si>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</si>
  <si>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</si>
  <si>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</si>
  <si>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</si>
  <si>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</si>
  <si>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</si>
  <si>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</si>
  <si>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 xml:space="preserve">Культура </t>
  </si>
  <si>
    <t xml:space="preserve">                                              Приложение №1</t>
  </si>
  <si>
    <t>Земельный налог</t>
  </si>
  <si>
    <t>Единый сельскохозяйственный налог</t>
  </si>
  <si>
    <t>000 01 05 00 00 00 0000 000</t>
  </si>
  <si>
    <t>Увеличение остатков средств бюджетов</t>
  </si>
  <si>
    <t>000 01 05 00 00 00 0000 500</t>
  </si>
  <si>
    <t>Уменьшение остатков средств бюджетов</t>
  </si>
  <si>
    <t>000 01 05 00 00 00 0000 600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</si>
  <si>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</si>
  <si>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</si>
  <si>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</si>
  <si>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</si>
  <si>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</si>
  <si>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000 1 06 00000 00 0000 000</t>
  </si>
  <si>
    <t>000 1 06 06000 00 0000 110</t>
  </si>
  <si>
    <t xml:space="preserve">БЕЗВОЗМЕЗДНЫЕ ПОСТУПЛЕНИЯ </t>
  </si>
  <si>
    <t>000 2 00 00000 00 0000 000</t>
  </si>
  <si>
    <t>000 2 02 00000 00 0000 000</t>
  </si>
  <si>
    <t>000 1 05 03010 01 0000 110</t>
  </si>
  <si>
    <t>000 1 05 00000 00 0000 000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</si>
  <si>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подъездов к дворовым территориям многоквартирных домов населенных пунктов</t>
  </si>
  <si>
    <t>000 2 02 02216 13 0000 151</t>
  </si>
  <si>
    <t xml:space="preserve">к распоряжению  администрации </t>
  </si>
  <si>
    <t>Обеспечение деятельности финансовых, налоговых и таможенных органов и оргнов финансового (финансово-бюджетного) надзора</t>
  </si>
  <si>
    <t>КУЛЬТУРА, КИНЕМАТОГРАФИЯ</t>
  </si>
  <si>
    <t>(руб.)</t>
  </si>
  <si>
    <t>НАЛОГИ НА СОВОКУПНЫЙ ДОХОД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</si>
  <si>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</si>
  <si>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</si>
  <si>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</si>
  <si>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ОБЩЕГОСУДАРСТВЕННЫЕ ВОПРОСЫ</t>
  </si>
  <si>
    <t>Наименование показателя</t>
  </si>
  <si>
    <t>Уточненные назначения на год</t>
  </si>
  <si>
    <t>Налог   на  имущество  физических   лиц</t>
  </si>
  <si>
    <t>000 106 01000 00 0000 110</t>
  </si>
  <si>
    <t>000 2 02 10000 00 0000 150</t>
  </si>
  <si>
    <t>000 2 02 30000 00 0000 150</t>
  </si>
  <si>
    <t>Иные межбюджетные трансферты</t>
  </si>
  <si>
    <t>000 2 02 40000 00 0000 150</t>
  </si>
  <si>
    <t>ОТЧЕТ ОБ ИСПОЛНЕНИИ БЮДЖЕТА МО "ШЕНКУРСКИЙ МУНИЦИПАЛЬНЫЙ РАЙОН"</t>
  </si>
  <si>
    <t xml:space="preserve">за 1 квартал 2019 года </t>
  </si>
  <si>
    <t xml:space="preserve">Код по бюджетной классификации </t>
  </si>
  <si>
    <t>Исполнение с начала года</t>
  </si>
  <si>
    <t>1. Доходы бюджета</t>
  </si>
  <si>
    <t>Доходы бюджета -ИТОГО</t>
  </si>
  <si>
    <t>2. Расходы бюджета</t>
  </si>
  <si>
    <t>НАЛОГОВЫЕ И НЕНАЛОГОВЫЕ ДОХОДЫ</t>
  </si>
  <si>
    <t>0100</t>
  </si>
  <si>
    <t>0102</t>
  </si>
  <si>
    <t>0106</t>
  </si>
  <si>
    <t>0113</t>
  </si>
  <si>
    <t>0200</t>
  </si>
  <si>
    <t>0203</t>
  </si>
  <si>
    <t>0400</t>
  </si>
  <si>
    <t>0409</t>
  </si>
  <si>
    <t>0412</t>
  </si>
  <si>
    <t>0500</t>
  </si>
  <si>
    <t>0501</t>
  </si>
  <si>
    <t>0503</t>
  </si>
  <si>
    <t>0800</t>
  </si>
  <si>
    <t>0801</t>
  </si>
  <si>
    <t>Расходы бюджета-ИТОГО</t>
  </si>
  <si>
    <t>Результат исполнения бюджета (дефицит / профицит)</t>
  </si>
  <si>
    <t>3. Источники финансирования дефицита бюджета</t>
  </si>
  <si>
    <t>Источники финансирования дефицита бюджета - всего</t>
  </si>
  <si>
    <t>Изменение остатков средств на счетах по учету средств бюджетов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</si>
  <si>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</si>
  <si>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</si>
  <si>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</si>
  <si>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</si>
  <si>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</si>
  <si>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</si>
  <si>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</si>
  <si>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</si>
  <si>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МО "Верхопаденьгское"</t>
  </si>
  <si>
    <t>ОТЧЕТ ОБ ИСПОЛНЕНИИ БЮДЖЕТА МУНИЦИПАЛЬНОГО ОБРАЗОВАНИЯ "ВЕРХОПАДЕНЬГСКОЕ"</t>
  </si>
  <si>
    <t>000 1 17 00000 00 0000 000</t>
  </si>
  <si>
    <t>Прочие неналоговые доходы бюджетов сельских поселений</t>
  </si>
  <si>
    <t>000 117  05050 10  0000 180</t>
  </si>
  <si>
    <t>000 1 08 00000 00 0000 000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</si>
  <si>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</si>
  <si>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</si>
  <si>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000 2 02 30024 10 0000 150</t>
  </si>
  <si>
    <t>0104</t>
  </si>
  <si>
    <t>Жилищно- коммунальное хозяйство</t>
  </si>
  <si>
    <t>0502</t>
  </si>
  <si>
    <t>НАЦИОНАЛЬНАЯ БЕЗОПАСНОСТЬ И ПРАВООХРАНИТЕЛЬНАЯ ДЕЯТЕЛЬНОСТЬ</t>
  </si>
  <si>
    <t>0300</t>
  </si>
  <si>
    <t>Обеспечение  пожарной безопасности</t>
  </si>
  <si>
    <t>0310</t>
  </si>
  <si>
    <t>Налоги на имущество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</si>
  <si>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</si>
  <si>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 исчисление и уплата налога осуществляется в соответствии со статьями 227,227.1 и 228 НК.</t>
  </si>
  <si>
    <t>000 1 01 02020 01 0000 110</t>
  </si>
  <si>
    <t>Налог на доходы физических лиц с доходов, полученных   физическими лицами  в соответствии со статьей  228 НК</t>
  </si>
  <si>
    <t>000 1 01 02030 01 0000 110</t>
  </si>
  <si>
    <t>Налог   на  имущество  физических   лиц, взимаемый по ставкам,применяемым к объектам налогообложения,расположенным  в границах сельских поселений</t>
  </si>
  <si>
    <t>000 106 01030 10 0000 110</t>
  </si>
  <si>
    <t>Земельный налог с организаций</t>
  </si>
  <si>
    <t>Земельный налог с организаций, обладющих земельным участком, расположенным в границах сельских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</si>
  <si>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</si>
  <si>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</si>
  <si>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</si>
  <si>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</si>
  <si>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</si>
  <si>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000 2 02 35118 00 0000 150</t>
  </si>
  <si>
    <t>000 2 02 30024 00 0000 150</t>
  </si>
  <si>
    <t>000 2 02 40014 00 0000 150</t>
  </si>
  <si>
    <t>000 2 02 40014 10 0000 150</t>
  </si>
  <si>
    <t>Всего доходов</t>
  </si>
  <si>
    <t>Увеличение прочих остатков денежных средств бюджетов сельских поселений</t>
  </si>
  <si>
    <t>000 01 05 02 01 10 0000 510</t>
  </si>
  <si>
    <t>Уменьшение прочих остатков денежных средств бюджетов сельских поселений</t>
  </si>
  <si>
    <t>000 01 05 02 01 10 0000 610</t>
  </si>
  <si>
    <t>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</si>
  <si>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</si>
  <si>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</si>
  <si>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</si>
  <si>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сельских поселений из местных бюджетов</t>
  </si>
  <si>
    <t>000 2 02 29900 10 0000 150</t>
  </si>
  <si>
    <t>Итого внутренних оборотов</t>
  </si>
  <si>
    <t>ПРОЧИЕ  НЕНАЛОГОВЫЕ ДОХОДЫ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</si>
  <si>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</si>
  <si>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</si>
  <si>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>Субвенции бюджетам  на осуществление первичного воинского учета на территориях, где отсутствуют военные комиссариаты</t>
  </si>
  <si>
    <t>Субвенции местным бюджетам  на выполнение передаваенмых  полномочий субъектов Российской Федерации</t>
  </si>
  <si>
    <t>Субвенции бюджетам сельских поселений на  выполнение передаваемых полномочий  субъектов Российской Федерации</t>
  </si>
  <si>
    <t xml:space="preserve">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соотвеиствии с заключенными соглашениями</t>
  </si>
  <si>
    <t xml:space="preserve">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</si>
  <si>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Дорожное хозяйство (дорожные фонды)</t>
  </si>
  <si>
    <t>000 1 06 06030 00 0000 110</t>
  </si>
  <si>
    <t>000 1 08 04020 01 0000 110</t>
  </si>
  <si>
    <t>Налог на доходы физических лиц , полученных 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адвокатов,учредивших адвокатские кабины, и других лиц, занимающихся частной практикой,в соответствии со статьей  227 НК</t>
  </si>
  <si>
    <t xml:space="preserve">  от 9 июля 2020 года   № 10 </t>
  </si>
  <si>
    <t xml:space="preserve">за первое полугодие 2020 года </t>
  </si>
  <si>
    <t>ГОСУДАРСТВЕННАЯ ПОШЛИНА</t>
  </si>
  <si>
    <t>Государственная пошлина 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</si>
  <si>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Функционирование Правительства Российской Федерации, высших исполнительных органов  государственной власти субъектов Российской Федерации, местных администраций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</si>
</sst>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0.000"/>
    <numFmt numFmtId="175" formatCode="0.0000"/>
    <numFmt numFmtId="176" formatCode="#,##0.00&quot;р.&quot;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_-* #,##0.0_р_._-;\-* #,##0.0_р_._-;_-* &quot;-&quot;_р_._-;_-@_-"/>
    <numFmt numFmtId="182" formatCode="_-* #,##0.00000_р_._-;\-* #,##0.00000_р_._-;_-* &quot;-&quot;?????_р_._-;_-@_-"/>
    <numFmt numFmtId="183" formatCode="[$-FC19]d\ mmmm\ yyyy\ &quot;г.&quot;"/>
    <numFmt numFmtId="184" formatCode="#,##0.0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sz val="10"/>
      <color rgb="FF000000"/>
      <name val="Arial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>
      <alignment horizontal="left" vertical="top" wrapText="1"/>
      <protection/>
    </xf>
    <xf numFmtId="0" fontId="41" fillId="21" borderId="2">
      <alignment horizontal="left" vertical="top" wrapText="1"/>
      <protection/>
    </xf>
    <xf numFmtId="0" fontId="42" fillId="0" borderId="2">
      <alignment horizontal="left" vertical="top" wrapText="1"/>
      <protection/>
    </xf>
    <xf numFmtId="0" fontId="11" fillId="22" borderId="3">
      <alignment horizontal="left" vertical="top" wrapText="1"/>
      <protection/>
    </xf>
    <xf numFmtId="0" fontId="43" fillId="0" borderId="4">
      <alignment horizontal="left" wrapText="1" indent="2"/>
      <protection/>
    </xf>
    <xf numFmtId="49" fontId="41" fillId="21" borderId="2">
      <alignment horizontal="center" vertical="top" shrinkToFit="1"/>
      <protection/>
    </xf>
    <xf numFmtId="49" fontId="44" fillId="0" borderId="2">
      <alignment horizontal="center" vertical="top" shrinkToFit="1"/>
      <protection/>
    </xf>
    <xf numFmtId="49" fontId="42" fillId="0" borderId="2">
      <alignment horizontal="left" vertical="top" wrapText="1"/>
      <protection/>
    </xf>
    <xf numFmtId="0" fontId="45" fillId="0" borderId="2">
      <alignment vertical="top" wrapText="1"/>
      <protection/>
    </xf>
    <xf numFmtId="49" fontId="43" fillId="0" borderId="5">
      <alignment horizontal="center" shrinkToFit="1"/>
      <protection/>
    </xf>
    <xf numFmtId="49" fontId="43" fillId="0" borderId="6">
      <alignment horizontal="center"/>
      <protection/>
    </xf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7" applyNumberFormat="0" applyAlignment="0" applyProtection="0"/>
    <xf numFmtId="0" fontId="47" fillId="30" borderId="8" applyNumberFormat="0" applyAlignment="0" applyProtection="0"/>
    <xf numFmtId="0" fontId="48" fillId="30" borderId="7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31" borderId="13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56" fillId="33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4" borderId="14" applyNumberFormat="0" applyFont="0" applyAlignment="0" applyProtection="0"/>
    <xf numFmtId="9" fontId="0" fillId="0" borderId="0" applyFont="0" applyFill="0" applyBorder="0" applyAlignment="0" applyProtection="0"/>
    <xf numFmtId="0" fontId="58" fillId="0" borderId="15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5" borderId="0" applyNumberFormat="0" applyBorder="0" applyAlignment="0" applyProtection="0"/>
  </cellStyleXfs>
  <cellXfs count="128">
    <xf numFmtId="0" fontId="0" fillId="0" borderId="0" xfId="0" applyAlignment="1">
      <alignment/>
    </xf>
    <xf numFmtId="0" fontId="5" fillId="0" borderId="16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16" xfId="0" applyNumberFormat="1" applyFont="1" applyBorder="1" applyAlignment="1">
      <alignment horizontal="right" wrapText="1"/>
    </xf>
    <xf numFmtId="0" fontId="0" fillId="0" borderId="0" xfId="0" applyAlignment="1">
      <alignment/>
    </xf>
    <xf numFmtId="0" fontId="7" fillId="0" borderId="16" xfId="0" applyFont="1" applyBorder="1" applyAlignment="1">
      <alignment vertical="center" wrapText="1"/>
    </xf>
    <xf numFmtId="173" fontId="7" fillId="0" borderId="16" xfId="0" applyNumberFormat="1" applyFont="1" applyBorder="1" applyAlignment="1">
      <alignment vertical="center" wrapText="1"/>
    </xf>
    <xf numFmtId="2" fontId="7" fillId="0" borderId="16" xfId="0" applyNumberFormat="1" applyFont="1" applyBorder="1" applyAlignment="1">
      <alignment vertical="center" wrapText="1"/>
    </xf>
    <xf numFmtId="173" fontId="0" fillId="0" borderId="16" xfId="0" applyNumberFormat="1" applyFont="1" applyBorder="1" applyAlignment="1">
      <alignment vertical="center" wrapText="1"/>
    </xf>
    <xf numFmtId="2" fontId="0" fillId="0" borderId="16" xfId="0" applyNumberFormat="1" applyFont="1" applyBorder="1" applyAlignment="1">
      <alignment vertical="center" wrapText="1"/>
    </xf>
    <xf numFmtId="2" fontId="3" fillId="0" borderId="16" xfId="0" applyNumberFormat="1" applyFont="1" applyBorder="1" applyAlignment="1">
      <alignment vertical="center" wrapText="1"/>
    </xf>
    <xf numFmtId="173" fontId="3" fillId="0" borderId="16" xfId="0" applyNumberFormat="1" applyFont="1" applyBorder="1" applyAlignment="1">
      <alignment vertical="center" wrapText="1"/>
    </xf>
    <xf numFmtId="0" fontId="0" fillId="0" borderId="16" xfId="0" applyFont="1" applyBorder="1" applyAlignment="1">
      <alignment wrapText="1"/>
    </xf>
    <xf numFmtId="173" fontId="0" fillId="0" borderId="16" xfId="0" applyNumberFormat="1" applyFont="1" applyBorder="1" applyAlignment="1">
      <alignment wrapText="1"/>
    </xf>
    <xf numFmtId="0" fontId="7" fillId="0" borderId="16" xfId="0" applyFont="1" applyBorder="1" applyAlignment="1">
      <alignment wrapText="1"/>
    </xf>
    <xf numFmtId="2" fontId="7" fillId="0" borderId="16" xfId="0" applyNumberFormat="1" applyFont="1" applyBorder="1" applyAlignment="1">
      <alignment wrapText="1"/>
    </xf>
    <xf numFmtId="173" fontId="7" fillId="0" borderId="16" xfId="0" applyNumberFormat="1" applyFont="1" applyBorder="1" applyAlignment="1">
      <alignment wrapText="1"/>
    </xf>
    <xf numFmtId="2" fontId="3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2" fontId="7" fillId="0" borderId="17" xfId="0" applyNumberFormat="1" applyFont="1" applyBorder="1" applyAlignment="1">
      <alignment wrapText="1"/>
    </xf>
    <xf numFmtId="0" fontId="7" fillId="0" borderId="17" xfId="0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49" fontId="9" fillId="0" borderId="16" xfId="0" applyNumberFormat="1" applyFont="1" applyBorder="1" applyAlignment="1">
      <alignment horizontal="center" wrapText="1"/>
    </xf>
    <xf numFmtId="0" fontId="10" fillId="0" borderId="16" xfId="0" applyFont="1" applyBorder="1" applyAlignment="1">
      <alignment/>
    </xf>
    <xf numFmtId="49" fontId="10" fillId="0" borderId="16" xfId="0" applyNumberFormat="1" applyFont="1" applyBorder="1" applyAlignment="1">
      <alignment horizontal="center"/>
    </xf>
    <xf numFmtId="0" fontId="10" fillId="0" borderId="16" xfId="0" applyFont="1" applyBorder="1" applyAlignment="1">
      <alignment wrapText="1"/>
    </xf>
    <xf numFmtId="0" fontId="10" fillId="0" borderId="16" xfId="0" applyFont="1" applyBorder="1" applyAlignment="1">
      <alignment vertical="top" wrapText="1"/>
    </xf>
    <xf numFmtId="0" fontId="9" fillId="0" borderId="16" xfId="0" applyFont="1" applyBorder="1" applyAlignment="1">
      <alignment horizontal="left" vertical="center"/>
    </xf>
    <xf numFmtId="2" fontId="10" fillId="0" borderId="16" xfId="0" applyNumberFormat="1" applyFont="1" applyFill="1" applyBorder="1" applyAlignment="1">
      <alignment horizontal="left" vertical="center" wrapText="1"/>
    </xf>
    <xf numFmtId="0" fontId="9" fillId="0" borderId="16" xfId="0" applyFont="1" applyBorder="1" applyAlignment="1">
      <alignment/>
    </xf>
    <xf numFmtId="0" fontId="10" fillId="0" borderId="16" xfId="0" applyFont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left" vertical="center" wrapText="1"/>
    </xf>
    <xf numFmtId="4" fontId="9" fillId="0" borderId="16" xfId="0" applyNumberFormat="1" applyFont="1" applyBorder="1" applyAlignment="1">
      <alignment horizontal="right"/>
    </xf>
    <xf numFmtId="4" fontId="9" fillId="0" borderId="16" xfId="0" applyNumberFormat="1" applyFont="1" applyBorder="1" applyAlignment="1">
      <alignment horizontal="right" wrapText="1"/>
    </xf>
    <xf numFmtId="49" fontId="61" fillId="0" borderId="19" xfId="43" applyNumberFormat="1" applyFont="1" applyBorder="1" applyProtection="1">
      <alignment horizontal="center"/>
      <protection/>
    </xf>
    <xf numFmtId="49" fontId="10" fillId="0" borderId="20" xfId="0" applyNumberFormat="1" applyFont="1" applyBorder="1" applyAlignment="1">
      <alignment horizontal="center"/>
    </xf>
    <xf numFmtId="49" fontId="61" fillId="0" borderId="21" xfId="43" applyNumberFormat="1" applyFont="1" applyBorder="1" applyProtection="1">
      <alignment horizontal="center"/>
      <protection/>
    </xf>
    <xf numFmtId="49" fontId="10" fillId="0" borderId="20" xfId="0" applyNumberFormat="1" applyFont="1" applyFill="1" applyBorder="1" applyAlignment="1">
      <alignment horizontal="center"/>
    </xf>
    <xf numFmtId="0" fontId="61" fillId="0" borderId="16" xfId="37" applyNumberFormat="1" applyFont="1" applyBorder="1" applyAlignment="1" applyProtection="1">
      <alignment wrapText="1"/>
      <protection/>
    </xf>
    <xf numFmtId="0" fontId="61" fillId="0" borderId="16" xfId="37" applyNumberFormat="1" applyFont="1" applyBorder="1" applyAlignment="1" applyProtection="1">
      <alignment vertical="center" wrapText="1"/>
      <protection/>
    </xf>
    <xf numFmtId="2" fontId="3" fillId="0" borderId="16" xfId="0" applyNumberFormat="1" applyFont="1" applyBorder="1" applyAlignment="1">
      <alignment wrapText="1"/>
    </xf>
    <xf numFmtId="4" fontId="0" fillId="0" borderId="16" xfId="0" applyNumberFormat="1" applyFont="1" applyBorder="1" applyAlignment="1">
      <alignment/>
    </xf>
    <xf numFmtId="0" fontId="6" fillId="0" borderId="0" xfId="0" applyFont="1" applyAlignment="1">
      <alignment horizontal="right" wrapText="1"/>
    </xf>
    <xf numFmtId="4" fontId="10" fillId="0" borderId="16" xfId="0" applyNumberFormat="1" applyFont="1" applyBorder="1" applyAlignment="1">
      <alignment horizontal="right"/>
    </xf>
    <xf numFmtId="4" fontId="10" fillId="0" borderId="16" xfId="0" applyNumberFormat="1" applyFont="1" applyBorder="1" applyAlignment="1">
      <alignment vertical="center" wrapText="1"/>
    </xf>
    <xf numFmtId="4" fontId="10" fillId="0" borderId="16" xfId="0" applyNumberFormat="1" applyFont="1" applyBorder="1" applyAlignment="1">
      <alignment/>
    </xf>
    <xf numFmtId="4" fontId="10" fillId="0" borderId="16" xfId="0" applyNumberFormat="1" applyFont="1" applyBorder="1" applyAlignment="1">
      <alignment wrapText="1"/>
    </xf>
    <xf numFmtId="0" fontId="62" fillId="0" borderId="16" xfId="0" applyFont="1" applyBorder="1" applyAlignment="1">
      <alignment wrapText="1" shrinkToFit="1"/>
    </xf>
    <xf numFmtId="49" fontId="62" fillId="0" borderId="16" xfId="0" applyNumberFormat="1" applyFont="1" applyBorder="1" applyAlignment="1">
      <alignment horizontal="center"/>
    </xf>
    <xf numFmtId="4" fontId="62" fillId="0" borderId="16" xfId="0" applyNumberFormat="1" applyFont="1" applyBorder="1" applyAlignment="1">
      <alignment horizontal="right"/>
    </xf>
    <xf numFmtId="4" fontId="62" fillId="0" borderId="16" xfId="0" applyNumberFormat="1" applyFont="1" applyBorder="1" applyAlignment="1">
      <alignment/>
    </xf>
    <xf numFmtId="49" fontId="61" fillId="0" borderId="2" xfId="39" applyNumberFormat="1" applyFont="1" applyProtection="1">
      <alignment horizontal="center" vertical="top" shrinkToFit="1"/>
      <protection/>
    </xf>
    <xf numFmtId="0" fontId="9" fillId="0" borderId="16" xfId="0" applyFont="1" applyFill="1" applyBorder="1" applyAlignment="1">
      <alignment horizontal="left" vertical="center" wrapText="1"/>
    </xf>
    <xf numFmtId="4" fontId="10" fillId="0" borderId="16" xfId="0" applyNumberFormat="1" applyFont="1" applyFill="1" applyBorder="1" applyAlignment="1">
      <alignment horizontal="right"/>
    </xf>
    <xf numFmtId="4" fontId="10" fillId="0" borderId="16" xfId="66" applyNumberFormat="1" applyFont="1" applyBorder="1" applyAlignment="1">
      <alignment horizontal="right"/>
      <protection/>
    </xf>
    <xf numFmtId="0" fontId="7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wrapText="1"/>
    </xf>
    <xf numFmtId="2" fontId="7" fillId="0" borderId="0" xfId="0" applyNumberFormat="1" applyFont="1" applyBorder="1" applyAlignment="1">
      <alignment wrapText="1"/>
    </xf>
    <xf numFmtId="173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/>
    </xf>
    <xf numFmtId="2" fontId="7" fillId="0" borderId="17" xfId="0" applyNumberFormat="1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49" fontId="9" fillId="0" borderId="16" xfId="0" applyNumberFormat="1" applyFont="1" applyBorder="1" applyAlignment="1">
      <alignment horizontal="center"/>
    </xf>
    <xf numFmtId="0" fontId="9" fillId="0" borderId="16" xfId="0" applyFont="1" applyBorder="1" applyAlignment="1">
      <alignment wrapText="1"/>
    </xf>
    <xf numFmtId="49" fontId="10" fillId="0" borderId="16" xfId="0" applyNumberFormat="1" applyFont="1" applyBorder="1" applyAlignment="1">
      <alignment horizontal="center" wrapText="1"/>
    </xf>
    <xf numFmtId="0" fontId="10" fillId="0" borderId="16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49" fontId="10" fillId="0" borderId="0" xfId="0" applyNumberFormat="1" applyFont="1" applyBorder="1" applyAlignment="1">
      <alignment horizontal="center" wrapText="1"/>
    </xf>
    <xf numFmtId="2" fontId="9" fillId="0" borderId="0" xfId="0" applyNumberFormat="1" applyFont="1" applyBorder="1" applyAlignment="1">
      <alignment wrapText="1"/>
    </xf>
    <xf numFmtId="0" fontId="9" fillId="0" borderId="1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49" fontId="9" fillId="0" borderId="16" xfId="0" applyNumberFormat="1" applyFont="1" applyBorder="1" applyAlignment="1">
      <alignment horizontal="left" vertical="center" wrapText="1"/>
    </xf>
    <xf numFmtId="49" fontId="9" fillId="0" borderId="16" xfId="0" applyNumberFormat="1" applyFont="1" applyBorder="1" applyAlignment="1">
      <alignment vertical="center" wrapText="1"/>
    </xf>
    <xf numFmtId="49" fontId="9" fillId="0" borderId="16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right" vertical="center"/>
    </xf>
    <xf numFmtId="4" fontId="10" fillId="0" borderId="16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49" fontId="63" fillId="0" borderId="2" xfId="38" applyNumberFormat="1" applyFont="1" applyFill="1" applyProtection="1">
      <alignment horizontal="center" vertical="top" shrinkToFit="1"/>
      <protection/>
    </xf>
    <xf numFmtId="0" fontId="63" fillId="0" borderId="1" xfId="33" applyNumberFormat="1" applyFont="1" applyFill="1" applyProtection="1" quotePrefix="1">
      <alignment horizontal="left" vertical="top" wrapText="1"/>
      <protection/>
    </xf>
    <xf numFmtId="0" fontId="63" fillId="0" borderId="2" xfId="35" applyNumberFormat="1" applyFont="1" applyFill="1" applyProtection="1">
      <alignment horizontal="left" vertical="top" wrapText="1"/>
      <protection/>
    </xf>
    <xf numFmtId="0" fontId="61" fillId="0" borderId="2" xfId="35" applyNumberFormat="1" applyFont="1" applyFill="1" applyProtection="1">
      <alignment horizontal="left" vertical="top" wrapText="1"/>
      <protection/>
    </xf>
    <xf numFmtId="0" fontId="10" fillId="0" borderId="0" xfId="0" applyFont="1" applyBorder="1" applyAlignment="1">
      <alignment wrapText="1"/>
    </xf>
    <xf numFmtId="0" fontId="9" fillId="0" borderId="18" xfId="0" applyFont="1" applyBorder="1" applyAlignment="1">
      <alignment/>
    </xf>
    <xf numFmtId="0" fontId="10" fillId="0" borderId="22" xfId="0" applyFont="1" applyBorder="1" applyAlignment="1">
      <alignment horizontal="center"/>
    </xf>
    <xf numFmtId="4" fontId="9" fillId="0" borderId="22" xfId="0" applyNumberFormat="1" applyFont="1" applyBorder="1" applyAlignment="1">
      <alignment horizontal="right"/>
    </xf>
    <xf numFmtId="4" fontId="9" fillId="0" borderId="20" xfId="0" applyNumberFormat="1" applyFont="1" applyBorder="1" applyAlignment="1">
      <alignment horizontal="right"/>
    </xf>
    <xf numFmtId="4" fontId="64" fillId="0" borderId="16" xfId="0" applyNumberFormat="1" applyFont="1" applyFill="1" applyBorder="1" applyAlignment="1">
      <alignment horizontal="right"/>
    </xf>
    <xf numFmtId="4" fontId="64" fillId="0" borderId="16" xfId="0" applyNumberFormat="1" applyFont="1" applyBorder="1" applyAlignment="1">
      <alignment horizontal="right"/>
    </xf>
    <xf numFmtId="4" fontId="64" fillId="0" borderId="16" xfId="0" applyNumberFormat="1" applyFont="1" applyBorder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0" xfId="0" applyFont="1" applyBorder="1" applyAlignment="1">
      <alignment/>
    </xf>
    <xf numFmtId="2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4" fillId="0" borderId="18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4" fillId="0" borderId="17" xfId="0" applyNumberFormat="1" applyFont="1" applyBorder="1" applyAlignment="1">
      <alignment horizontal="center" wrapText="1"/>
    </xf>
    <xf numFmtId="0" fontId="4" fillId="0" borderId="23" xfId="0" applyNumberFormat="1" applyFont="1" applyBorder="1" applyAlignment="1">
      <alignment horizontal="center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wrapText="1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4" xfId="33"/>
    <cellStyle name="xl26" xfId="34"/>
    <cellStyle name="xl27" xfId="35"/>
    <cellStyle name="xl30" xfId="36"/>
    <cellStyle name="xl32" xfId="37"/>
    <cellStyle name="xl35" xfId="38"/>
    <cellStyle name="xl36" xfId="39"/>
    <cellStyle name="xl38" xfId="40"/>
    <cellStyle name="xl40" xfId="41"/>
    <cellStyle name="xl41" xfId="42"/>
    <cellStyle name="xl45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 3" xfId="65"/>
    <cellStyle name="Обычный_Приложение №1 - источники финансирования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tabSelected="1" view="pageBreakPreview" zoomScaleSheetLayoutView="100" zoomScalePageLayoutView="0" workbookViewId="0" topLeftCell="A47">
      <selection activeCell="C68" sqref="C68"/>
    </sheetView>
  </sheetViews>
  <sheetFormatPr defaultColWidth="9.140625" defaultRowHeight="12.75"/>
  <cols>
    <col min="1" max="1" width="56.8515625" style="0" customWidth="1"/>
    <col min="2" max="2" width="27.57421875" style="0" customWidth="1"/>
    <col min="3" max="3" width="15.57421875" style="0" customWidth="1"/>
    <col min="4" max="4" width="18.421875" style="0" customWidth="1"/>
    <col min="5" max="5" width="0.13671875" style="0" hidden="1" customWidth="1"/>
    <col min="6" max="6" width="10.28125" style="0" hidden="1" customWidth="1"/>
    <col min="7" max="7" width="0.2890625" style="0" hidden="1" customWidth="1"/>
    <col min="8" max="8" width="9.7109375" style="0" hidden="1" customWidth="1"/>
  </cols>
  <sheetData>
    <row r="1" spans="1:10" ht="15.75" customHeight="1">
      <c r="A1" s="123" t="s">
        <v>10</v>
      </c>
      <c r="B1" s="123"/>
      <c r="C1" s="123"/>
      <c r="D1" s="123"/>
      <c r="E1" s="85"/>
      <c r="F1" s="85"/>
      <c r="G1" s="85"/>
      <c r="H1" s="85"/>
      <c r="I1" s="2"/>
      <c r="J1" s="2"/>
    </row>
    <row r="2" spans="1:8" ht="14.25" customHeight="1">
      <c r="A2" s="124" t="s">
        <v>32</v>
      </c>
      <c r="B2" s="124"/>
      <c r="C2" s="124"/>
      <c r="D2" s="124"/>
      <c r="E2" s="86"/>
      <c r="F2" s="86"/>
      <c r="G2" s="86"/>
      <c r="H2" s="86"/>
    </row>
    <row r="3" spans="1:8" ht="16.5" customHeight="1">
      <c r="A3" s="124" t="s">
        <v>84</v>
      </c>
      <c r="B3" s="124"/>
      <c r="C3" s="124"/>
      <c r="D3" s="124"/>
      <c r="E3" s="86"/>
      <c r="F3" s="86"/>
      <c r="G3" s="86"/>
      <c r="H3" s="86"/>
    </row>
    <row r="4" spans="1:8" ht="18.75" customHeight="1">
      <c r="A4" s="124" t="s">
        <v>143</v>
      </c>
      <c r="B4" s="124"/>
      <c r="C4" s="124"/>
      <c r="D4" s="124"/>
      <c r="E4" s="124"/>
      <c r="F4" s="124"/>
      <c r="G4" s="124"/>
      <c r="H4" s="124"/>
    </row>
    <row r="5" spans="1:8" ht="18.75" customHeight="1">
      <c r="A5" s="49"/>
      <c r="B5" s="49"/>
      <c r="C5" s="49"/>
      <c r="D5" s="49"/>
      <c r="E5" s="49"/>
      <c r="F5" s="49"/>
      <c r="G5" s="49"/>
      <c r="H5" s="49"/>
    </row>
    <row r="6" spans="1:8" ht="26.25" customHeight="1">
      <c r="A6" s="104" t="s">
        <v>85</v>
      </c>
      <c r="B6" s="104"/>
      <c r="C6" s="104"/>
      <c r="D6" s="104"/>
      <c r="E6" s="105" t="s">
        <v>49</v>
      </c>
      <c r="F6" s="105"/>
      <c r="G6" s="105"/>
      <c r="H6" s="105"/>
    </row>
    <row r="7" spans="1:8" ht="18" customHeight="1">
      <c r="A7" s="104" t="s">
        <v>144</v>
      </c>
      <c r="B7" s="104"/>
      <c r="C7" s="104"/>
      <c r="D7" s="104"/>
      <c r="E7" s="105" t="s">
        <v>50</v>
      </c>
      <c r="F7" s="105"/>
      <c r="G7" s="105"/>
      <c r="H7" s="105"/>
    </row>
    <row r="8" spans="1:8" ht="12.75">
      <c r="A8" s="3"/>
      <c r="B8" s="3"/>
      <c r="C8" s="3"/>
      <c r="D8" s="106" t="s">
        <v>35</v>
      </c>
      <c r="E8" s="107"/>
      <c r="F8" s="107"/>
      <c r="G8" s="107"/>
      <c r="H8" s="107"/>
    </row>
    <row r="9" spans="1:8" ht="27" customHeight="1">
      <c r="A9" s="127" t="s">
        <v>41</v>
      </c>
      <c r="B9" s="125" t="s">
        <v>51</v>
      </c>
      <c r="C9" s="102" t="s">
        <v>42</v>
      </c>
      <c r="D9" s="121" t="s">
        <v>52</v>
      </c>
      <c r="E9" s="113"/>
      <c r="F9" s="114"/>
      <c r="G9" s="113"/>
      <c r="H9" s="114"/>
    </row>
    <row r="10" spans="1:26" ht="15" customHeight="1">
      <c r="A10" s="126"/>
      <c r="B10" s="126"/>
      <c r="C10" s="103"/>
      <c r="D10" s="122"/>
      <c r="E10" s="4"/>
      <c r="F10" s="1"/>
      <c r="G10" s="4"/>
      <c r="H10" s="1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0.25" customHeight="1">
      <c r="A11" s="115" t="s">
        <v>53</v>
      </c>
      <c r="B11" s="116"/>
      <c r="C11" s="116"/>
      <c r="D11" s="117"/>
      <c r="E11" s="4"/>
      <c r="F11" s="1"/>
      <c r="G11" s="4"/>
      <c r="H11" s="1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9.5" customHeight="1">
      <c r="A12" s="59" t="s">
        <v>56</v>
      </c>
      <c r="B12" s="28" t="s">
        <v>18</v>
      </c>
      <c r="C12" s="40">
        <f>C13+C20+C15+C30+C28</f>
        <v>405400</v>
      </c>
      <c r="D12" s="40">
        <f>D13+D20+D15+D30+D28</f>
        <v>38534.58</v>
      </c>
      <c r="E12" s="8"/>
      <c r="F12" s="7"/>
      <c r="G12" s="8"/>
      <c r="H12" s="7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8" customHeight="1">
      <c r="A13" s="35" t="s">
        <v>19</v>
      </c>
      <c r="B13" s="69" t="s">
        <v>20</v>
      </c>
      <c r="C13" s="39">
        <f>C14</f>
        <v>54000</v>
      </c>
      <c r="D13" s="39">
        <f>D14</f>
        <v>22803.28</v>
      </c>
      <c r="E13" s="8"/>
      <c r="F13" s="7"/>
      <c r="G13" s="8"/>
      <c r="H13" s="7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9.5" customHeight="1">
      <c r="A14" s="29" t="s">
        <v>21</v>
      </c>
      <c r="B14" s="30" t="s">
        <v>22</v>
      </c>
      <c r="C14" s="50">
        <v>54000</v>
      </c>
      <c r="D14" s="51">
        <f>SUM(D17:D19)</f>
        <v>22803.28</v>
      </c>
      <c r="E14" s="10"/>
      <c r="F14" s="9"/>
      <c r="G14" s="11"/>
      <c r="H14" s="12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7.25" customHeight="1" hidden="1">
      <c r="A15" s="54" t="s">
        <v>36</v>
      </c>
      <c r="B15" s="55" t="s">
        <v>29</v>
      </c>
      <c r="C15" s="56">
        <f>C16</f>
        <v>0</v>
      </c>
      <c r="D15" s="57">
        <f>D16</f>
        <v>0</v>
      </c>
      <c r="E15" s="10"/>
      <c r="F15" s="9"/>
      <c r="G15" s="11"/>
      <c r="H15" s="12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8" customHeight="1" hidden="1">
      <c r="A16" s="54" t="s">
        <v>12</v>
      </c>
      <c r="B16" s="55" t="s">
        <v>28</v>
      </c>
      <c r="C16" s="56">
        <v>0</v>
      </c>
      <c r="D16" s="57">
        <v>0</v>
      </c>
      <c r="E16" s="10"/>
      <c r="F16" s="9"/>
      <c r="G16" s="11"/>
      <c r="H16" s="12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51.75" customHeight="1">
      <c r="A17" s="31" t="s">
        <v>102</v>
      </c>
      <c r="B17" s="30" t="s">
        <v>101</v>
      </c>
      <c r="C17" s="96">
        <v>54000</v>
      </c>
      <c r="D17" s="98">
        <v>22803.28</v>
      </c>
      <c r="E17" s="10"/>
      <c r="F17" s="9"/>
      <c r="G17" s="11"/>
      <c r="H17" s="12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78" customHeight="1">
      <c r="A18" s="31" t="s">
        <v>142</v>
      </c>
      <c r="B18" s="30" t="s">
        <v>103</v>
      </c>
      <c r="C18" s="56"/>
      <c r="D18" s="57"/>
      <c r="E18" s="10"/>
      <c r="F18" s="9"/>
      <c r="G18" s="11"/>
      <c r="H18" s="12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35.25" customHeight="1">
      <c r="A19" s="31" t="s">
        <v>104</v>
      </c>
      <c r="B19" s="30" t="s">
        <v>105</v>
      </c>
      <c r="C19" s="97">
        <v>0</v>
      </c>
      <c r="D19" s="98">
        <v>0</v>
      </c>
      <c r="E19" s="10"/>
      <c r="F19" s="9"/>
      <c r="G19" s="11"/>
      <c r="H19" s="12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>
      <c r="A20" s="70" t="s">
        <v>100</v>
      </c>
      <c r="B20" s="69" t="s">
        <v>23</v>
      </c>
      <c r="C20" s="39">
        <f>C21+C23</f>
        <v>340000</v>
      </c>
      <c r="D20" s="39">
        <f>D21+D23</f>
        <v>13431.300000000001</v>
      </c>
      <c r="E20" s="10"/>
      <c r="F20" s="9"/>
      <c r="G20" s="11"/>
      <c r="H20" s="12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7.25" customHeight="1">
      <c r="A21" s="31" t="s">
        <v>43</v>
      </c>
      <c r="B21" s="58" t="s">
        <v>44</v>
      </c>
      <c r="C21" s="50">
        <v>96000</v>
      </c>
      <c r="D21" s="52">
        <f>SUM(D22)</f>
        <v>2052.33</v>
      </c>
      <c r="E21" s="10"/>
      <c r="F21" s="9"/>
      <c r="G21" s="11"/>
      <c r="H21" s="12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45" customHeight="1">
      <c r="A22" s="31" t="s">
        <v>106</v>
      </c>
      <c r="B22" s="58" t="s">
        <v>107</v>
      </c>
      <c r="C22" s="50">
        <v>96000</v>
      </c>
      <c r="D22" s="52">
        <v>2052.33</v>
      </c>
      <c r="E22" s="10"/>
      <c r="F22" s="9"/>
      <c r="G22" s="11"/>
      <c r="H22" s="12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7.25" customHeight="1">
      <c r="A23" s="31" t="s">
        <v>11</v>
      </c>
      <c r="B23" s="30" t="s">
        <v>24</v>
      </c>
      <c r="C23" s="50">
        <v>244000</v>
      </c>
      <c r="D23" s="51">
        <f>SUM(D24+D26)</f>
        <v>11378.970000000001</v>
      </c>
      <c r="E23" s="10"/>
      <c r="F23" s="7"/>
      <c r="G23" s="11"/>
      <c r="H23" s="12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7.25" customHeight="1">
      <c r="A24" s="31" t="s">
        <v>108</v>
      </c>
      <c r="B24" s="30" t="s">
        <v>140</v>
      </c>
      <c r="C24" s="50">
        <v>10000</v>
      </c>
      <c r="D24" s="51">
        <v>4341.96</v>
      </c>
      <c r="E24" s="10"/>
      <c r="F24" s="7"/>
      <c r="G24" s="11"/>
      <c r="H24" s="12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26.25" customHeight="1">
      <c r="A25" s="31" t="s">
        <v>109</v>
      </c>
      <c r="B25" s="30" t="s">
        <v>110</v>
      </c>
      <c r="C25" s="50">
        <v>10000</v>
      </c>
      <c r="D25" s="51">
        <v>4341.96</v>
      </c>
      <c r="E25" s="10"/>
      <c r="F25" s="7"/>
      <c r="G25" s="11"/>
      <c r="H25" s="12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8.75" customHeight="1">
      <c r="A26" s="31" t="s">
        <v>111</v>
      </c>
      <c r="B26" s="30" t="s">
        <v>112</v>
      </c>
      <c r="C26" s="50">
        <v>234000</v>
      </c>
      <c r="D26" s="51">
        <f>SUM(D27)</f>
        <v>7037.01</v>
      </c>
      <c r="E26" s="10"/>
      <c r="F26" s="7"/>
      <c r="G26" s="11"/>
      <c r="H26" s="12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26.25" customHeight="1">
      <c r="A27" s="31" t="s">
        <v>113</v>
      </c>
      <c r="B27" s="30" t="s">
        <v>114</v>
      </c>
      <c r="C27" s="50">
        <v>234000</v>
      </c>
      <c r="D27" s="51">
        <v>7037.01</v>
      </c>
      <c r="E27" s="10"/>
      <c r="F27" s="7"/>
      <c r="G27" s="11"/>
      <c r="H27" s="12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7.25" customHeight="1">
      <c r="A28" s="70" t="s">
        <v>145</v>
      </c>
      <c r="B28" s="69" t="s">
        <v>89</v>
      </c>
      <c r="C28" s="39">
        <v>3000</v>
      </c>
      <c r="D28" s="51">
        <v>200</v>
      </c>
      <c r="E28" s="10"/>
      <c r="F28" s="7"/>
      <c r="G28" s="11"/>
      <c r="H28" s="12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57.75" customHeight="1">
      <c r="A29" s="91" t="s">
        <v>146</v>
      </c>
      <c r="B29" s="30" t="s">
        <v>141</v>
      </c>
      <c r="C29" s="50">
        <v>3000</v>
      </c>
      <c r="D29" s="51">
        <v>200</v>
      </c>
      <c r="E29" s="10"/>
      <c r="F29" s="7"/>
      <c r="G29" s="11"/>
      <c r="H29" s="12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23.25" customHeight="1">
      <c r="A30" s="89" t="s">
        <v>131</v>
      </c>
      <c r="B30" s="87" t="s">
        <v>86</v>
      </c>
      <c r="C30" s="50">
        <v>8400</v>
      </c>
      <c r="D30" s="50">
        <f>SUM(D31)</f>
        <v>2100</v>
      </c>
      <c r="E30" s="48"/>
      <c r="F30" s="13"/>
      <c r="G30" s="47"/>
      <c r="H30" s="18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8" customHeight="1">
      <c r="A31" s="90" t="s">
        <v>87</v>
      </c>
      <c r="B31" s="87" t="s">
        <v>88</v>
      </c>
      <c r="C31" s="50">
        <v>8400</v>
      </c>
      <c r="D31" s="50">
        <v>2100</v>
      </c>
      <c r="E31" s="48"/>
      <c r="F31" s="13"/>
      <c r="G31" s="47"/>
      <c r="H31" s="18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22.5" customHeight="1">
      <c r="A32" s="33" t="s">
        <v>25</v>
      </c>
      <c r="B32" s="28" t="s">
        <v>26</v>
      </c>
      <c r="C32" s="39">
        <f>C33</f>
        <v>3038163</v>
      </c>
      <c r="D32" s="39">
        <f>D33</f>
        <v>1632853.5</v>
      </c>
      <c r="E32" s="21"/>
      <c r="F32" s="19"/>
      <c r="G32" s="18"/>
      <c r="H32" s="20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30" customHeight="1">
      <c r="A33" s="70" t="s">
        <v>37</v>
      </c>
      <c r="B33" s="69" t="s">
        <v>27</v>
      </c>
      <c r="C33" s="39">
        <f>C34+C38+C40+C45</f>
        <v>3038163</v>
      </c>
      <c r="D33" s="39">
        <f>D34+D38+D40+D45+D44</f>
        <v>1632853.5</v>
      </c>
      <c r="E33" s="112"/>
      <c r="F33" s="111"/>
      <c r="G33" s="109"/>
      <c r="H33" s="110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5.5" customHeight="1">
      <c r="A34" s="45" t="s">
        <v>38</v>
      </c>
      <c r="B34" s="41" t="s">
        <v>45</v>
      </c>
      <c r="C34" s="50">
        <v>242800</v>
      </c>
      <c r="D34" s="50">
        <v>121600</v>
      </c>
      <c r="E34" s="112"/>
      <c r="F34" s="111"/>
      <c r="G34" s="109"/>
      <c r="H34" s="11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36.75" customHeight="1">
      <c r="A35" s="45" t="s">
        <v>132</v>
      </c>
      <c r="B35" s="41" t="s">
        <v>133</v>
      </c>
      <c r="C35" s="60">
        <v>242800</v>
      </c>
      <c r="D35" s="50">
        <f>SUM(D36)</f>
        <v>121600</v>
      </c>
      <c r="E35" s="112"/>
      <c r="F35" s="111"/>
      <c r="G35" s="109"/>
      <c r="H35" s="110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25.5" customHeight="1">
      <c r="A36" s="45" t="s">
        <v>124</v>
      </c>
      <c r="B36" s="42" t="s">
        <v>125</v>
      </c>
      <c r="C36" s="50">
        <v>242800</v>
      </c>
      <c r="D36" s="50">
        <v>121600</v>
      </c>
      <c r="E36" s="112"/>
      <c r="F36" s="111"/>
      <c r="G36" s="109"/>
      <c r="H36" s="110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21" customHeight="1" hidden="1">
      <c r="A37" s="32" t="s">
        <v>30</v>
      </c>
      <c r="B37" s="42" t="s">
        <v>31</v>
      </c>
      <c r="C37" s="50">
        <v>0</v>
      </c>
      <c r="D37" s="50">
        <v>0</v>
      </c>
      <c r="E37" s="112"/>
      <c r="F37" s="111"/>
      <c r="G37" s="109"/>
      <c r="H37" s="110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25.5" customHeight="1">
      <c r="A38" s="45" t="s">
        <v>126</v>
      </c>
      <c r="B38" s="43" t="s">
        <v>127</v>
      </c>
      <c r="C38" s="61">
        <v>1984763</v>
      </c>
      <c r="D38" s="61">
        <f>D39</f>
        <v>1156763</v>
      </c>
      <c r="E38" s="112"/>
      <c r="F38" s="111"/>
      <c r="G38" s="109"/>
      <c r="H38" s="110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8" customHeight="1">
      <c r="A39" s="45" t="s">
        <v>128</v>
      </c>
      <c r="B39" s="42" t="s">
        <v>129</v>
      </c>
      <c r="C39" s="50">
        <v>1984763</v>
      </c>
      <c r="D39" s="50">
        <v>1156763</v>
      </c>
      <c r="E39" s="112"/>
      <c r="F39" s="111"/>
      <c r="G39" s="109"/>
      <c r="H39" s="110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24.75" customHeight="1">
      <c r="A40" s="46" t="s">
        <v>39</v>
      </c>
      <c r="B40" s="44" t="s">
        <v>46</v>
      </c>
      <c r="C40" s="60">
        <v>175700</v>
      </c>
      <c r="D40" s="60">
        <f>D42</f>
        <v>56600</v>
      </c>
      <c r="E40" s="112"/>
      <c r="F40" s="111"/>
      <c r="G40" s="109"/>
      <c r="H40" s="110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38.25" customHeight="1">
      <c r="A41" s="32" t="s">
        <v>134</v>
      </c>
      <c r="B41" s="30" t="s">
        <v>115</v>
      </c>
      <c r="C41" s="60">
        <v>113200</v>
      </c>
      <c r="D41" s="60">
        <v>56600</v>
      </c>
      <c r="E41" s="21"/>
      <c r="F41" s="19"/>
      <c r="G41" s="22"/>
      <c r="H41" s="23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42" customHeight="1">
      <c r="A42" s="32" t="s">
        <v>90</v>
      </c>
      <c r="B42" s="30" t="s">
        <v>91</v>
      </c>
      <c r="C42" s="50">
        <v>113200</v>
      </c>
      <c r="D42" s="53">
        <v>56600</v>
      </c>
      <c r="E42" s="17"/>
      <c r="F42" s="15"/>
      <c r="G42" s="22"/>
      <c r="H42" s="23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33" customHeight="1">
      <c r="A43" s="32" t="s">
        <v>135</v>
      </c>
      <c r="B43" s="30" t="s">
        <v>116</v>
      </c>
      <c r="C43" s="50">
        <v>62500</v>
      </c>
      <c r="D43" s="53"/>
      <c r="E43" s="17"/>
      <c r="F43" s="15"/>
      <c r="G43" s="22"/>
      <c r="H43" s="23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42" customHeight="1">
      <c r="A44" s="32" t="s">
        <v>136</v>
      </c>
      <c r="B44" s="30" t="s">
        <v>92</v>
      </c>
      <c r="C44" s="50">
        <v>62500</v>
      </c>
      <c r="D44" s="53">
        <v>0</v>
      </c>
      <c r="E44" s="17"/>
      <c r="F44" s="15"/>
      <c r="G44" s="22"/>
      <c r="H44" s="23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8" customHeight="1">
      <c r="A45" s="34" t="s">
        <v>47</v>
      </c>
      <c r="B45" s="37" t="s">
        <v>48</v>
      </c>
      <c r="C45" s="50">
        <v>634900</v>
      </c>
      <c r="D45" s="50">
        <f>J46+SUM(D46)</f>
        <v>297890.5</v>
      </c>
      <c r="E45" s="14"/>
      <c r="F45" s="19"/>
      <c r="G45" s="22"/>
      <c r="H45" s="23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54" customHeight="1">
      <c r="A46" s="38" t="s">
        <v>137</v>
      </c>
      <c r="B46" s="37" t="s">
        <v>117</v>
      </c>
      <c r="C46" s="50">
        <v>634900</v>
      </c>
      <c r="D46" s="50">
        <v>297890.5</v>
      </c>
      <c r="E46" s="14"/>
      <c r="F46" s="19"/>
      <c r="G46" s="22"/>
      <c r="H46" s="23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55.5" customHeight="1">
      <c r="A47" s="38" t="s">
        <v>138</v>
      </c>
      <c r="B47" s="37" t="s">
        <v>118</v>
      </c>
      <c r="C47" s="50">
        <v>634900</v>
      </c>
      <c r="D47" s="50">
        <v>297890.5</v>
      </c>
      <c r="E47" s="14"/>
      <c r="F47" s="19"/>
      <c r="G47" s="22"/>
      <c r="H47" s="23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" customHeight="1">
      <c r="A48" s="35" t="s">
        <v>54</v>
      </c>
      <c r="B48" s="36"/>
      <c r="C48" s="39">
        <f>C12+C32</f>
        <v>3443563</v>
      </c>
      <c r="D48" s="39">
        <f>D12+D32</f>
        <v>1671388.08</v>
      </c>
      <c r="E48" s="13"/>
      <c r="F48" s="19"/>
      <c r="G48" s="8"/>
      <c r="H48" s="6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" customHeight="1">
      <c r="A49" s="92" t="s">
        <v>130</v>
      </c>
      <c r="B49" s="93"/>
      <c r="C49" s="94">
        <v>3443563</v>
      </c>
      <c r="D49" s="95"/>
      <c r="E49" s="13"/>
      <c r="F49" s="19"/>
      <c r="G49" s="67"/>
      <c r="H49" s="68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" customHeight="1">
      <c r="A50" s="92" t="s">
        <v>119</v>
      </c>
      <c r="B50" s="93"/>
      <c r="C50" s="94">
        <f>SUM(C48)</f>
        <v>3443563</v>
      </c>
      <c r="D50" s="95"/>
      <c r="E50" s="13"/>
      <c r="F50" s="19"/>
      <c r="G50" s="67"/>
      <c r="H50" s="68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>
      <c r="A51" s="118" t="s">
        <v>55</v>
      </c>
      <c r="B51" s="119"/>
      <c r="C51" s="119"/>
      <c r="D51" s="120"/>
      <c r="E51" s="13"/>
      <c r="F51" s="19"/>
      <c r="G51" s="67"/>
      <c r="H51" s="68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>
      <c r="A52" s="88" t="s">
        <v>40</v>
      </c>
      <c r="B52" s="69" t="s">
        <v>57</v>
      </c>
      <c r="C52" s="39">
        <f>C53+C54+C55+C56</f>
        <v>1448700</v>
      </c>
      <c r="D52" s="39">
        <f>D53+D54+D55+D56</f>
        <v>620574.23</v>
      </c>
      <c r="E52" s="13"/>
      <c r="F52" s="19"/>
      <c r="G52" s="67"/>
      <c r="H52" s="68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25.5" customHeight="1">
      <c r="A53" s="72" t="s">
        <v>0</v>
      </c>
      <c r="B53" s="30" t="s">
        <v>58</v>
      </c>
      <c r="C53" s="50">
        <v>356000</v>
      </c>
      <c r="D53" s="50">
        <v>156740.33</v>
      </c>
      <c r="E53" s="13"/>
      <c r="F53" s="19"/>
      <c r="G53" s="67"/>
      <c r="H53" s="68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41.25" customHeight="1">
      <c r="A54" s="31" t="s">
        <v>147</v>
      </c>
      <c r="B54" s="30" t="s">
        <v>93</v>
      </c>
      <c r="C54" s="50">
        <v>1023700</v>
      </c>
      <c r="D54" s="50">
        <v>405210.13</v>
      </c>
      <c r="E54" s="13"/>
      <c r="F54" s="19"/>
      <c r="G54" s="67"/>
      <c r="H54" s="68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25.5">
      <c r="A55" s="31" t="s">
        <v>33</v>
      </c>
      <c r="B55" s="30" t="s">
        <v>59</v>
      </c>
      <c r="C55" s="50">
        <v>14000</v>
      </c>
      <c r="D55" s="50">
        <v>14000</v>
      </c>
      <c r="E55" s="13"/>
      <c r="F55" s="19"/>
      <c r="G55" s="67"/>
      <c r="H55" s="68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>
      <c r="A56" s="72" t="s">
        <v>1</v>
      </c>
      <c r="B56" s="71" t="s">
        <v>60</v>
      </c>
      <c r="C56" s="50">
        <v>55000</v>
      </c>
      <c r="D56" s="50">
        <v>44623.77</v>
      </c>
      <c r="E56" s="13"/>
      <c r="F56" s="19"/>
      <c r="G56" s="67"/>
      <c r="H56" s="68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>
      <c r="A57" s="76" t="s">
        <v>2</v>
      </c>
      <c r="B57" s="69" t="s">
        <v>61</v>
      </c>
      <c r="C57" s="39">
        <f>C58</f>
        <v>113200</v>
      </c>
      <c r="D57" s="39">
        <f>D58</f>
        <v>35316.76</v>
      </c>
      <c r="E57" s="13"/>
      <c r="F57" s="19"/>
      <c r="G57" s="67"/>
      <c r="H57" s="68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>
      <c r="A58" s="77" t="s">
        <v>3</v>
      </c>
      <c r="B58" s="30" t="s">
        <v>62</v>
      </c>
      <c r="C58" s="50">
        <v>113200</v>
      </c>
      <c r="D58" s="50">
        <v>35316.76</v>
      </c>
      <c r="E58" s="13"/>
      <c r="F58" s="19"/>
      <c r="G58" s="67"/>
      <c r="H58" s="68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25.5">
      <c r="A59" s="76" t="s">
        <v>96</v>
      </c>
      <c r="B59" s="30" t="s">
        <v>97</v>
      </c>
      <c r="C59" s="39">
        <f>SUM(C60)</f>
        <v>20000</v>
      </c>
      <c r="D59" s="39">
        <f>SUM(D60)</f>
        <v>10000</v>
      </c>
      <c r="E59" s="13"/>
      <c r="F59" s="19"/>
      <c r="G59" s="67"/>
      <c r="H59" s="68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>
      <c r="A60" s="77" t="s">
        <v>98</v>
      </c>
      <c r="B60" s="30" t="s">
        <v>99</v>
      </c>
      <c r="C60" s="50">
        <v>20000</v>
      </c>
      <c r="D60" s="50">
        <v>10000</v>
      </c>
      <c r="E60" s="13"/>
      <c r="F60" s="19"/>
      <c r="G60" s="67"/>
      <c r="H60" s="68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>
      <c r="A61" s="76" t="s">
        <v>4</v>
      </c>
      <c r="B61" s="69" t="s">
        <v>63</v>
      </c>
      <c r="C61" s="39">
        <f>C62+C63</f>
        <v>1057298.1400000001</v>
      </c>
      <c r="D61" s="39">
        <f>D62+D63</f>
        <v>277115.5</v>
      </c>
      <c r="E61" s="13"/>
      <c r="F61" s="19"/>
      <c r="G61" s="67"/>
      <c r="H61" s="68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>
      <c r="A62" s="77" t="s">
        <v>139</v>
      </c>
      <c r="B62" s="30" t="s">
        <v>64</v>
      </c>
      <c r="C62" s="50">
        <v>906298.14</v>
      </c>
      <c r="D62" s="50">
        <v>277115.5</v>
      </c>
      <c r="E62" s="13"/>
      <c r="F62" s="19"/>
      <c r="G62" s="67"/>
      <c r="H62" s="68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>
      <c r="A63" s="77" t="s">
        <v>5</v>
      </c>
      <c r="B63" s="30" t="s">
        <v>65</v>
      </c>
      <c r="C63" s="50">
        <v>151000</v>
      </c>
      <c r="D63" s="50">
        <v>0</v>
      </c>
      <c r="E63" s="13"/>
      <c r="F63" s="19"/>
      <c r="G63" s="67"/>
      <c r="H63" s="68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>
      <c r="A64" s="76" t="s">
        <v>6</v>
      </c>
      <c r="B64" s="69" t="s">
        <v>66</v>
      </c>
      <c r="C64" s="39">
        <f>C65+C67+C66</f>
        <v>579150.97</v>
      </c>
      <c r="D64" s="39">
        <f>D65+D67</f>
        <v>28455.26</v>
      </c>
      <c r="E64" s="13"/>
      <c r="F64" s="19"/>
      <c r="G64" s="67"/>
      <c r="H64" s="68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>
      <c r="A65" s="77" t="s">
        <v>7</v>
      </c>
      <c r="B65" s="30" t="s">
        <v>67</v>
      </c>
      <c r="C65" s="50">
        <v>2300</v>
      </c>
      <c r="D65" s="50">
        <v>0</v>
      </c>
      <c r="E65" s="13"/>
      <c r="F65" s="19"/>
      <c r="G65" s="67"/>
      <c r="H65" s="68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>
      <c r="A66" s="77" t="s">
        <v>94</v>
      </c>
      <c r="B66" s="30" t="s">
        <v>95</v>
      </c>
      <c r="C66" s="50">
        <v>1000</v>
      </c>
      <c r="D66" s="50"/>
      <c r="E66" s="13"/>
      <c r="F66" s="19"/>
      <c r="G66" s="67"/>
      <c r="H66" s="68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>
      <c r="A67" s="77" t="s">
        <v>8</v>
      </c>
      <c r="B67" s="30" t="s">
        <v>68</v>
      </c>
      <c r="C67" s="50">
        <v>575850.97</v>
      </c>
      <c r="D67" s="50">
        <v>28455.26</v>
      </c>
      <c r="E67" s="13"/>
      <c r="F67" s="19"/>
      <c r="G67" s="67"/>
      <c r="H67" s="68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>
      <c r="A68" s="76" t="s">
        <v>34</v>
      </c>
      <c r="B68" s="69" t="s">
        <v>69</v>
      </c>
      <c r="C68" s="39">
        <f>C69</f>
        <v>761100</v>
      </c>
      <c r="D68" s="39">
        <f>D69</f>
        <v>380550</v>
      </c>
      <c r="E68" s="13"/>
      <c r="F68" s="19"/>
      <c r="G68" s="67"/>
      <c r="H68" s="68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>
      <c r="A69" s="77" t="s">
        <v>9</v>
      </c>
      <c r="B69" s="30" t="s">
        <v>70</v>
      </c>
      <c r="C69" s="50">
        <v>761100</v>
      </c>
      <c r="D69" s="50">
        <v>380550</v>
      </c>
      <c r="E69" s="13"/>
      <c r="F69" s="19"/>
      <c r="G69" s="67"/>
      <c r="H69" s="68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8" customHeight="1">
      <c r="A70" s="70" t="s">
        <v>71</v>
      </c>
      <c r="B70" s="69"/>
      <c r="C70" s="39">
        <f>C52+C57+C59+C61+C64+C68</f>
        <v>3979449.1100000003</v>
      </c>
      <c r="D70" s="39">
        <f>D52+D57+D61+D64+D68+D59</f>
        <v>1352011.75</v>
      </c>
      <c r="E70" s="13"/>
      <c r="F70" s="19"/>
      <c r="G70" s="67"/>
      <c r="H70" s="68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6.5" customHeight="1">
      <c r="A71" s="78" t="s">
        <v>72</v>
      </c>
      <c r="B71" s="30"/>
      <c r="C71" s="39">
        <f>C48-C70</f>
        <v>-535886.1100000003</v>
      </c>
      <c r="D71" s="39">
        <f>D48-D70</f>
        <v>319376.3300000001</v>
      </c>
      <c r="E71" s="13"/>
      <c r="F71" s="19"/>
      <c r="G71" s="67"/>
      <c r="H71" s="68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9.5" customHeight="1">
      <c r="A72" s="99" t="s">
        <v>73</v>
      </c>
      <c r="B72" s="100"/>
      <c r="C72" s="100"/>
      <c r="D72" s="101"/>
      <c r="E72" s="13"/>
      <c r="F72" s="19"/>
      <c r="G72" s="67"/>
      <c r="H72" s="68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9.5" customHeight="1">
      <c r="A73" s="59" t="s">
        <v>74</v>
      </c>
      <c r="B73" s="69"/>
      <c r="C73" s="83">
        <f>SUM(C74)</f>
        <v>535886.1100000003</v>
      </c>
      <c r="D73" s="83">
        <f>SUM(D74)</f>
        <v>-319376.3300000001</v>
      </c>
      <c r="E73" s="13"/>
      <c r="F73" s="19"/>
      <c r="G73" s="67"/>
      <c r="H73" s="68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27" customHeight="1">
      <c r="A74" s="79" t="s">
        <v>75</v>
      </c>
      <c r="B74" s="80" t="s">
        <v>13</v>
      </c>
      <c r="C74" s="83">
        <f>(-C75+C79)</f>
        <v>535886.1100000003</v>
      </c>
      <c r="D74" s="83">
        <f>(-D75+D79)</f>
        <v>-319376.3300000001</v>
      </c>
      <c r="E74" s="13"/>
      <c r="F74" s="19"/>
      <c r="G74" s="67"/>
      <c r="H74" s="68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6.5" customHeight="1">
      <c r="A75" s="81" t="s">
        <v>14</v>
      </c>
      <c r="B75" s="82" t="s">
        <v>15</v>
      </c>
      <c r="C75" s="84">
        <f>C76</f>
        <v>3443563</v>
      </c>
      <c r="D75" s="84">
        <f>D76</f>
        <v>1671388.08</v>
      </c>
      <c r="E75" s="13"/>
      <c r="F75" s="19"/>
      <c r="G75" s="67"/>
      <c r="H75" s="68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6.5" customHeight="1">
      <c r="A76" s="81" t="s">
        <v>76</v>
      </c>
      <c r="B76" s="82" t="s">
        <v>77</v>
      </c>
      <c r="C76" s="84">
        <f>SUM(C77)</f>
        <v>3443563</v>
      </c>
      <c r="D76" s="84">
        <f>SUM(D77)</f>
        <v>1671388.08</v>
      </c>
      <c r="E76" s="13"/>
      <c r="F76" s="19"/>
      <c r="G76" s="67"/>
      <c r="H76" s="68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8.75" customHeight="1">
      <c r="A77" s="81" t="s">
        <v>78</v>
      </c>
      <c r="B77" s="82" t="s">
        <v>79</v>
      </c>
      <c r="C77" s="84">
        <f>SUM(C78)</f>
        <v>3443563</v>
      </c>
      <c r="D77" s="84">
        <f>SUM(D78)</f>
        <v>1671388.08</v>
      </c>
      <c r="E77" s="13"/>
      <c r="F77" s="19"/>
      <c r="G77" s="67"/>
      <c r="H77" s="68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8" ht="27" customHeight="1">
      <c r="A78" s="81" t="s">
        <v>120</v>
      </c>
      <c r="B78" s="82" t="s">
        <v>121</v>
      </c>
      <c r="C78" s="84">
        <f>C48</f>
        <v>3443563</v>
      </c>
      <c r="D78" s="84">
        <f>D48</f>
        <v>1671388.08</v>
      </c>
      <c r="E78" s="16"/>
      <c r="F78" s="17"/>
      <c r="G78" s="24"/>
      <c r="H78" s="25"/>
    </row>
    <row r="79" spans="1:8" ht="17.25" customHeight="1">
      <c r="A79" s="81" t="s">
        <v>16</v>
      </c>
      <c r="B79" s="82" t="s">
        <v>17</v>
      </c>
      <c r="C79" s="84">
        <f aca="true" t="shared" si="0" ref="C79:D81">C80</f>
        <v>3979449.1100000003</v>
      </c>
      <c r="D79" s="84">
        <f t="shared" si="0"/>
        <v>1352011.75</v>
      </c>
      <c r="E79" s="64"/>
      <c r="F79" s="65"/>
      <c r="G79" s="64"/>
      <c r="H79" s="66"/>
    </row>
    <row r="80" spans="1:8" ht="21" customHeight="1">
      <c r="A80" s="81" t="s">
        <v>80</v>
      </c>
      <c r="B80" s="82" t="s">
        <v>81</v>
      </c>
      <c r="C80" s="84">
        <f t="shared" si="0"/>
        <v>3979449.1100000003</v>
      </c>
      <c r="D80" s="84">
        <f t="shared" si="0"/>
        <v>1352011.75</v>
      </c>
      <c r="E80" s="64"/>
      <c r="F80" s="65"/>
      <c r="G80" s="64"/>
      <c r="H80" s="66"/>
    </row>
    <row r="81" spans="1:8" ht="17.25" customHeight="1">
      <c r="A81" s="81" t="s">
        <v>82</v>
      </c>
      <c r="B81" s="82" t="s">
        <v>83</v>
      </c>
      <c r="C81" s="84">
        <f t="shared" si="0"/>
        <v>3979449.1100000003</v>
      </c>
      <c r="D81" s="84">
        <f t="shared" si="0"/>
        <v>1352011.75</v>
      </c>
      <c r="E81" s="64"/>
      <c r="F81" s="65"/>
      <c r="G81" s="64"/>
      <c r="H81" s="66"/>
    </row>
    <row r="82" spans="1:8" ht="29.25" customHeight="1">
      <c r="A82" s="81" t="s">
        <v>122</v>
      </c>
      <c r="B82" s="82" t="s">
        <v>123</v>
      </c>
      <c r="C82" s="84">
        <f>C70</f>
        <v>3979449.1100000003</v>
      </c>
      <c r="D82" s="84">
        <f>D70</f>
        <v>1352011.75</v>
      </c>
      <c r="E82" s="64"/>
      <c r="F82" s="65"/>
      <c r="G82" s="64"/>
      <c r="H82" s="66"/>
    </row>
    <row r="83" spans="1:8" ht="13.5" customHeight="1">
      <c r="A83" s="73"/>
      <c r="B83" s="74"/>
      <c r="C83" s="75"/>
      <c r="D83" s="75"/>
      <c r="E83" s="64"/>
      <c r="F83" s="65"/>
      <c r="G83" s="64"/>
      <c r="H83" s="66"/>
    </row>
    <row r="84" spans="1:8" ht="13.5" customHeight="1">
      <c r="A84" s="73"/>
      <c r="B84" s="74"/>
      <c r="C84" s="75"/>
      <c r="D84" s="75"/>
      <c r="E84" s="64"/>
      <c r="F84" s="65"/>
      <c r="G84" s="64"/>
      <c r="H84" s="66"/>
    </row>
    <row r="85" spans="1:8" ht="13.5" customHeight="1">
      <c r="A85" s="73"/>
      <c r="B85" s="74"/>
      <c r="C85" s="75"/>
      <c r="D85" s="75"/>
      <c r="E85" s="64"/>
      <c r="F85" s="65"/>
      <c r="G85" s="64"/>
      <c r="H85" s="66"/>
    </row>
    <row r="86" spans="1:8" ht="13.5" customHeight="1">
      <c r="A86" s="73"/>
      <c r="B86" s="74"/>
      <c r="C86" s="75"/>
      <c r="D86" s="75"/>
      <c r="E86" s="64"/>
      <c r="F86" s="65"/>
      <c r="G86" s="64"/>
      <c r="H86" s="66"/>
    </row>
    <row r="87" spans="1:8" ht="13.5" customHeight="1">
      <c r="A87" s="73"/>
      <c r="B87" s="74"/>
      <c r="C87" s="75"/>
      <c r="D87" s="75"/>
      <c r="E87" s="64"/>
      <c r="F87" s="65"/>
      <c r="G87" s="64"/>
      <c r="H87" s="66"/>
    </row>
    <row r="88" spans="1:8" ht="13.5" customHeight="1">
      <c r="A88" s="73"/>
      <c r="B88" s="74"/>
      <c r="C88" s="75"/>
      <c r="D88" s="75"/>
      <c r="E88" s="64"/>
      <c r="F88" s="65"/>
      <c r="G88" s="64"/>
      <c r="H88" s="66"/>
    </row>
    <row r="89" spans="1:8" ht="13.5" customHeight="1">
      <c r="A89" s="73"/>
      <c r="B89" s="74"/>
      <c r="C89" s="75"/>
      <c r="D89" s="75"/>
      <c r="E89" s="64"/>
      <c r="F89" s="65"/>
      <c r="G89" s="64"/>
      <c r="H89" s="66"/>
    </row>
    <row r="90" spans="1:8" ht="13.5" customHeight="1">
      <c r="A90" s="73"/>
      <c r="B90" s="74"/>
      <c r="C90" s="75"/>
      <c r="D90" s="75"/>
      <c r="E90" s="64"/>
      <c r="F90" s="65"/>
      <c r="G90" s="64"/>
      <c r="H90" s="66"/>
    </row>
    <row r="91" spans="1:8" ht="13.5" customHeight="1">
      <c r="A91" s="73"/>
      <c r="B91" s="74"/>
      <c r="C91" s="75"/>
      <c r="D91" s="75"/>
      <c r="E91" s="64"/>
      <c r="F91" s="65"/>
      <c r="G91" s="64"/>
      <c r="H91" s="66"/>
    </row>
    <row r="92" spans="1:8" ht="13.5" customHeight="1">
      <c r="A92" s="62"/>
      <c r="B92" s="63"/>
      <c r="C92" s="64"/>
      <c r="D92" s="64"/>
      <c r="E92" s="64"/>
      <c r="F92" s="65"/>
      <c r="G92" s="64"/>
      <c r="H92" s="66"/>
    </row>
    <row r="93" spans="1:8" ht="27.75" customHeight="1">
      <c r="A93" s="26"/>
      <c r="B93" s="26"/>
      <c r="C93" s="26"/>
      <c r="D93" s="108"/>
      <c r="E93" s="108"/>
      <c r="F93" s="108"/>
      <c r="G93" s="108"/>
      <c r="H93" s="108"/>
    </row>
    <row r="94" spans="1:8" ht="20.25" customHeight="1">
      <c r="A94" s="27"/>
      <c r="B94" s="27"/>
      <c r="C94" s="27"/>
      <c r="D94" s="27"/>
      <c r="E94" s="27"/>
      <c r="F94" s="27"/>
      <c r="G94" s="27"/>
      <c r="H94" s="27"/>
    </row>
    <row r="95" ht="27" customHeight="1"/>
    <row r="96" ht="30" customHeight="1"/>
    <row r="97" ht="44.25" customHeight="1"/>
    <row r="98" ht="27.75" customHeight="1"/>
    <row r="100" ht="12.75" customHeight="1"/>
    <row r="101" ht="22.5" customHeight="1"/>
    <row r="102" ht="12.75" customHeight="1"/>
    <row r="103" ht="12.75" customHeight="1"/>
    <row r="104" ht="24.75" customHeight="1"/>
    <row r="105" ht="14.25" customHeight="1"/>
    <row r="107" ht="12.75" customHeight="1"/>
    <row r="108" ht="30" customHeight="1"/>
    <row r="109" ht="24.75" customHeight="1"/>
    <row r="112" ht="12.75" customHeight="1"/>
    <row r="113" ht="12.75" customHeight="1"/>
    <row r="114" ht="22.5" customHeight="1"/>
    <row r="116" ht="31.5" customHeight="1"/>
    <row r="117" ht="20.25" customHeight="1"/>
    <row r="119" ht="12.75" customHeight="1"/>
    <row r="120" ht="18.75" customHeight="1"/>
    <row r="122" ht="12.75" customHeight="1"/>
    <row r="123" ht="12.75" customHeight="1"/>
    <row r="124" ht="27.75" customHeight="1" hidden="1"/>
    <row r="125" ht="18.75" customHeight="1"/>
    <row r="126" ht="35.25" customHeight="1"/>
  </sheetData>
  <sheetProtection/>
  <mergeCells count="23">
    <mergeCell ref="A1:D1"/>
    <mergeCell ref="A4:H4"/>
    <mergeCell ref="A2:D2"/>
    <mergeCell ref="A3:D3"/>
    <mergeCell ref="B9:B10"/>
    <mergeCell ref="A9:A10"/>
    <mergeCell ref="D93:H93"/>
    <mergeCell ref="G33:G40"/>
    <mergeCell ref="H33:H40"/>
    <mergeCell ref="F33:F40"/>
    <mergeCell ref="E33:E40"/>
    <mergeCell ref="E9:F9"/>
    <mergeCell ref="A11:D11"/>
    <mergeCell ref="A51:D51"/>
    <mergeCell ref="G9:H9"/>
    <mergeCell ref="D9:D10"/>
    <mergeCell ref="A72:D72"/>
    <mergeCell ref="C9:C10"/>
    <mergeCell ref="A6:D6"/>
    <mergeCell ref="E6:H6"/>
    <mergeCell ref="A7:D7"/>
    <mergeCell ref="E7:H7"/>
    <mergeCell ref="D8:H8"/>
  </mergeCells>
  <printOptions/>
  <pageMargins left="0.984251968503937" right="0.5905511811023623" top="0.7874015748031497" bottom="0.3937007874015748" header="0.1968503937007874" footer="0.1968503937007874"/>
  <pageSetup fitToHeight="60" horizontalDpi="600" verticalDpi="600" orientation="portrait" paperSize="9" scale="70" r:id="rId1"/>
  <rowBreaks count="1" manualBreakCount="1">
    <brk id="9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"Шенкурское"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Лапичева Н.Л.</dc:creator>
  <cp:keywords/>
  <dc:description/>
  <cp:lastModifiedBy>user</cp:lastModifiedBy>
  <cp:lastPrinted>2020-07-15T06:00:41Z</cp:lastPrinted>
  <dcterms:created xsi:type="dcterms:W3CDTF">2012-12-12T06:36:54Z</dcterms:created>
  <dcterms:modified xsi:type="dcterms:W3CDTF">2020-08-05T04:45:54Z</dcterms:modified>
  <cp:category/>
  <cp:version/>
  <cp:contentType/>
  <cp:contentStatus/>
</cp:coreProperties>
</file>